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Annular Velocity (AV)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<sst xmlns="http://schemas.openxmlformats.org/spreadsheetml/2006/main" count="55" uniqueCount="31">
  <si>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Annular Velocity (AV) in ft/min</t>
  </si>
  <si>
    <t>Formula 1: AV = pump output, bbl/min ÷ annular capacity, bbl/ft</t>
  </si>
  <si>
    <t>Pump out put (bbl/min)</t>
  </si>
  <si>
    <t>bbl/min</t>
  </si>
  <si>
    <t>Input cells</t>
  </si>
  <si>
    <t>Annular capacity (bbl/ft)</t>
  </si>
  <si>
    <t>bbl/ft</t>
  </si>
  <si>
    <t>calculated cells</t>
  </si>
  <si>
    <t>Annular Velocity (AV)</t>
  </si>
  <si>
    <t>ft/min</t>
  </si>
  <si>
    <t>Formula 2: Flow rate in gpm and diameter between 2 diameters</t>
  </si>
  <si>
    <t>Flow rate (gpm)</t>
  </si>
  <si>
    <t>gpm</t>
  </si>
  <si>
    <t>Bigger diameter (in)</t>
  </si>
  <si>
    <t>in</t>
  </si>
  <si>
    <t>such as hole size, casing ID, etc</t>
  </si>
  <si>
    <t>Smaller diameter (in)</t>
  </si>
  <si>
    <t>such as drill pipe OD, tubing OD, etc</t>
  </si>
  <si>
    <t>Formula 3: flow rate in bbl/min and diameter</t>
  </si>
  <si>
    <t>Flow rate (bbl/min)</t>
  </si>
  <si>
    <t>Annular Velocity (ft/min)</t>
  </si>
  <si>
    <t>Required pump rate (gpm)</t>
  </si>
  <si>
    <t>Pump out put (bbl/stk)</t>
  </si>
  <si>
    <t>bbl/stk</t>
  </si>
  <si>
    <t>SPM required</t>
  </si>
  <si>
    <t>spm</t>
  </si>
  <si>
    <t>www.drillingformulas.com</t>
  </si>
  <si>
    <t>Pump output in gpm required for desired annular velocity in ft/mim</t>
  </si>
  <si>
    <t>Strokes per minute (SPM) required for given annular velocity in ft/min</t>
  </si>
  <si>
    <t>http://www.drillingformulas.com/annular-velocity-calculation/</t>
  </si>
  <si>
    <t>Read about annular velocity calculation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</si>
</sst>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000"/>
    <numFmt numFmtId="208" formatCode="0.000"/>
    <numFmt numFmtId="209" formatCode="0.0"/>
    <numFmt numFmtId="210" formatCode="0.000000"/>
    <numFmt numFmtId="211" formatCode="0.00000"/>
    <numFmt numFmtId="212" formatCode="[$-409]dddd\,\ mmmm\ dd\,\ yyyy"/>
    <numFmt numFmtId="213" formatCode="[$-409]h:mm:ss\ AM/PM"/>
    <numFmt numFmtId="214" formatCode="[$-F800]dddd\,\ mmmm\ dd\,\ yyyy"/>
    <numFmt numFmtId="215" formatCode="[$-409]dddd\,\ mmmm\ dd\,\ yyyy\ h:mm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000E+00"/>
    <numFmt numFmtId="221" formatCode="0.000E+00"/>
    <numFmt numFmtId="222" formatCode="0.0E+00"/>
    <numFmt numFmtId="223" formatCode="0.0000000"/>
    <numFmt numFmtId="224" formatCode="0.00000000"/>
    <numFmt numFmtId="225" formatCode="0.000000000"/>
    <numFmt numFmtId="226" formatCode="&quot;ใช่&quot;;&quot;ใช่&quot;;&quot;ไม่ใช่&quot;"/>
    <numFmt numFmtId="227" formatCode="&quot;จริง&quot;;&quot;จริง&quot;;&quot;เท็จ&quot;"/>
    <numFmt numFmtId="228" formatCode="&quot;เปิด&quot;;&quot;เปิด&quot;;&quot;ปิด&quot;"/>
  </numFmts>
  <fonts count="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0" fillId="3" borderId="0" xfId="0" applyNumberFormat="1" applyFill="1" applyAlignment="1">
      <alignment horizontal="right"/>
    </xf>
    <xf numFmtId="0" fontId="2" fillId="0" borderId="0" xfId="2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illingformulas.com/" TargetMode="External" /><Relationship Id="rId2" Type="http://schemas.openxmlformats.org/officeDocument/2006/relationships/hyperlink" Target="http://www.drillingformulas.com/annular-velocity-calculatio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22.57421875" style="0" customWidth="1"/>
    <col min="2" max="2" width="10.57421875" style="0" bestFit="1" customWidth="1"/>
    <col min="8" max="8" width="22.28125" style="0" bestFit="1" customWidth="1"/>
  </cols>
  <sheetData>
    <row r="1" ht="18">
      <c r="A1" s="9" t="s">
        <v>0</v>
      </c>
    </row>
    <row r="2" ht="12.75">
      <c r="A2" s="1" t="s">
        <v>1</v>
      </c>
    </row>
    <row r="3" spans="1:8" ht="12.75">
      <c r="A3" t="s">
        <v>2</v>
      </c>
      <c r="B3" s="8">
        <v>10</v>
      </c>
      <c r="C3" t="s">
        <v>3</v>
      </c>
      <c r="G3" s="3"/>
      <c r="H3" s="2" t="s">
        <v>4</v>
      </c>
    </row>
    <row r="4" spans="1:8" ht="12.75">
      <c r="A4" t="s">
        <v>5</v>
      </c>
      <c r="B4" s="8">
        <v>0.13</v>
      </c>
      <c r="C4" t="s">
        <v>6</v>
      </c>
      <c r="G4" s="3"/>
      <c r="H4" s="4" t="s">
        <v>7</v>
      </c>
    </row>
    <row r="5" spans="1:8" ht="12.75">
      <c r="A5" t="s">
        <v>8</v>
      </c>
      <c r="B5" s="5">
        <f>B3/B4</f>
        <v>76.92307692307692</v>
      </c>
      <c r="C5" t="s">
        <v>9</v>
      </c>
      <c r="H5" s="7" t="s">
        <v>26</v>
      </c>
    </row>
    <row r="6" spans="1:8" ht="12.75">
      <c r="A6" s="1" t="s">
        <v>10</v>
      </c>
      <c r="H6" s="1" t="s">
        <v>30</v>
      </c>
    </row>
    <row r="7" spans="1:8" ht="12.75">
      <c r="A7" t="s">
        <v>11</v>
      </c>
      <c r="B7" s="8">
        <v>800</v>
      </c>
      <c r="C7" t="s">
        <v>12</v>
      </c>
      <c r="H7" s="7" t="s">
        <v>29</v>
      </c>
    </row>
    <row r="8" spans="1:4" ht="12.75">
      <c r="A8" t="s">
        <v>13</v>
      </c>
      <c r="B8" s="8">
        <v>10</v>
      </c>
      <c r="C8" t="s">
        <v>14</v>
      </c>
      <c r="D8" t="s">
        <v>15</v>
      </c>
    </row>
    <row r="9" spans="1:4" ht="12.75">
      <c r="A9" t="s">
        <v>16</v>
      </c>
      <c r="B9" s="8">
        <v>5</v>
      </c>
      <c r="C9" t="s">
        <v>14</v>
      </c>
      <c r="D9" t="s">
        <v>17</v>
      </c>
    </row>
    <row r="10" spans="1:3" ht="12.75">
      <c r="A10" t="s">
        <v>8</v>
      </c>
      <c r="B10" s="5">
        <f>(24.5*B7)/(B8^2-B9^2)</f>
        <v>261.3333333333333</v>
      </c>
      <c r="C10" t="s">
        <v>9</v>
      </c>
    </row>
    <row r="11" ht="12.75">
      <c r="A11" s="1" t="s">
        <v>18</v>
      </c>
    </row>
    <row r="12" spans="1:3" ht="12.75">
      <c r="A12" t="s">
        <v>19</v>
      </c>
      <c r="B12" s="8">
        <v>13</v>
      </c>
      <c r="C12" t="s">
        <v>3</v>
      </c>
    </row>
    <row r="13" spans="1:4" ht="12.75">
      <c r="A13" t="s">
        <v>13</v>
      </c>
      <c r="B13" s="8">
        <v>10</v>
      </c>
      <c r="C13" t="s">
        <v>14</v>
      </c>
      <c r="D13" t="s">
        <v>15</v>
      </c>
    </row>
    <row r="14" spans="1:4" ht="12.75">
      <c r="A14" t="s">
        <v>16</v>
      </c>
      <c r="B14" s="8">
        <v>5</v>
      </c>
      <c r="C14" t="s">
        <v>14</v>
      </c>
      <c r="D14" t="s">
        <v>17</v>
      </c>
    </row>
    <row r="15" spans="1:3" ht="12.75">
      <c r="A15" t="s">
        <v>8</v>
      </c>
      <c r="B15" s="6">
        <f>(1029.4*B12)/(B13^2-B14^2)</f>
        <v>178.42933333333335</v>
      </c>
      <c r="C15" t="s">
        <v>9</v>
      </c>
    </row>
    <row r="16" ht="18">
      <c r="A16" s="9" t="s">
        <v>27</v>
      </c>
    </row>
    <row r="17" spans="1:3" ht="12.75">
      <c r="A17" t="s">
        <v>20</v>
      </c>
      <c r="B17" s="8">
        <v>120</v>
      </c>
      <c r="C17" t="s">
        <v>9</v>
      </c>
    </row>
    <row r="18" spans="1:3" ht="12.75">
      <c r="A18" t="s">
        <v>13</v>
      </c>
      <c r="B18" s="8">
        <v>10</v>
      </c>
      <c r="C18" t="s">
        <v>14</v>
      </c>
    </row>
    <row r="19" spans="1:3" ht="12.75">
      <c r="A19" t="s">
        <v>16</v>
      </c>
      <c r="B19" s="8">
        <v>5</v>
      </c>
      <c r="C19" t="s">
        <v>14</v>
      </c>
    </row>
    <row r="20" spans="1:3" ht="12.75">
      <c r="A20" t="s">
        <v>21</v>
      </c>
      <c r="B20" s="6">
        <f>120*(B18^2-B19^2)/24.5</f>
        <v>367.3469387755102</v>
      </c>
      <c r="C20" t="s">
        <v>12</v>
      </c>
    </row>
    <row r="21" ht="18">
      <c r="A21" s="9" t="s">
        <v>28</v>
      </c>
    </row>
    <row r="22" spans="1:3" ht="12.75">
      <c r="A22" t="s">
        <v>20</v>
      </c>
      <c r="B22" s="8">
        <v>150</v>
      </c>
      <c r="C22" t="s">
        <v>9</v>
      </c>
    </row>
    <row r="23" spans="1:3" ht="12.75">
      <c r="A23" t="s">
        <v>13</v>
      </c>
      <c r="B23" s="8">
        <v>10</v>
      </c>
      <c r="C23" t="s">
        <v>14</v>
      </c>
    </row>
    <row r="24" spans="1:3" ht="12.75">
      <c r="A24" t="s">
        <v>16</v>
      </c>
      <c r="B24" s="8">
        <v>5</v>
      </c>
      <c r="C24" t="s">
        <v>14</v>
      </c>
    </row>
    <row r="25" spans="1:3" ht="12.75">
      <c r="A25" t="s">
        <v>22</v>
      </c>
      <c r="B25" s="8">
        <v>0.1</v>
      </c>
      <c r="C25" t="s">
        <v>23</v>
      </c>
    </row>
    <row r="26" spans="1:3" ht="12.75">
      <c r="A26" t="s">
        <v>24</v>
      </c>
      <c r="B26" s="6">
        <f>(B22*((B23^2-B24^2)/1029.4)/B25)</f>
        <v>109.28696327958032</v>
      </c>
      <c r="C26" t="s">
        <v>25</v>
      </c>
    </row>
  </sheetData>
  <sheetProtection password="EFD6" sheet="1" objects="1" scenarios="1" selectLockedCells="1"/>
  <hyperlinks>
    <hyperlink ref="H5" r:id="rId1" display="www.drillingformulas.com"/>
    <hyperlink ref="H7" r:id="rId2" display="http://www.drillingformulas.com/annular-velocity-calculation/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2009-04-11T17:36:56Z</dcterms:created>
  <dcterms:modified xsi:type="dcterms:W3CDTF">2010-06-25T04:21:42Z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